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c7d191b45175f5c/Documents/ACNA West Examination/Website/"/>
    </mc:Choice>
  </mc:AlternateContent>
  <xr:revisionPtr revIDLastSave="0" documentId="8_{8CE1828D-49CB-49A5-A966-F9ACCCDF606A}" xr6:coauthVersionLast="47" xr6:coauthVersionMax="47" xr10:uidLastSave="{00000000-0000-0000-0000-000000000000}"/>
  <bookViews>
    <workbookView xWindow="0" yWindow="60" windowWidth="23040" windowHeight="12180" xr2:uid="{2DDDCC44-4D46-C645-B006-C978D91D88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55" i="1"/>
  <c r="D56" i="1" s="1"/>
  <c r="F16" i="1"/>
  <c r="D25" i="1"/>
  <c r="D16" i="1"/>
  <c r="I15" i="1"/>
  <c r="I14" i="1"/>
  <c r="I13" i="1"/>
  <c r="I12" i="1"/>
  <c r="C40" i="1"/>
  <c r="D42" i="1" s="1"/>
  <c r="I11" i="1"/>
  <c r="I10" i="1"/>
  <c r="I9" i="1"/>
  <c r="I8" i="1"/>
  <c r="I7" i="1"/>
  <c r="C16" i="1"/>
  <c r="D62" i="1" l="1"/>
  <c r="B16" i="1" l="1"/>
  <c r="I17" i="1" l="1"/>
  <c r="D64" i="1" l="1"/>
  <c r="D63" i="1"/>
</calcChain>
</file>

<file path=xl/sharedStrings.xml><?xml version="1.0" encoding="utf-8"?>
<sst xmlns="http://schemas.openxmlformats.org/spreadsheetml/2006/main" count="68" uniqueCount="66">
  <si>
    <t>Income From Dioceses</t>
  </si>
  <si>
    <t>Total Income</t>
  </si>
  <si>
    <t>Expenses</t>
  </si>
  <si>
    <t>Wix.com</t>
  </si>
  <si>
    <t>GoDaddy Domain Name Registration</t>
  </si>
  <si>
    <t>Straight Arrow Hosting</t>
  </si>
  <si>
    <t>ACNA West</t>
  </si>
  <si>
    <t>Church Planting</t>
  </si>
  <si>
    <t>Replication</t>
  </si>
  <si>
    <t>Total Board of Examining Chaplains Expense</t>
  </si>
  <si>
    <t>Total Church Planting Expense</t>
  </si>
  <si>
    <t>Total Expenses</t>
  </si>
  <si>
    <t>Total Income less Total Expenses</t>
  </si>
  <si>
    <t>Zoom Account</t>
  </si>
  <si>
    <t>Action Items</t>
  </si>
  <si>
    <t>Exam Chap</t>
  </si>
  <si>
    <t>Lay Equip</t>
  </si>
  <si>
    <t>Bps Colleg</t>
  </si>
  <si>
    <t>Theol Form</t>
  </si>
  <si>
    <t>Dio Total</t>
  </si>
  <si>
    <t>Assessment Retreat</t>
  </si>
  <si>
    <t>Assessment Participants</t>
  </si>
  <si>
    <t>Assessment Faculty</t>
  </si>
  <si>
    <t>Contingency</t>
  </si>
  <si>
    <r>
      <t>ACNA West CP Canons Retreat</t>
    </r>
    <r>
      <rPr>
        <i/>
        <sz val="12"/>
        <color theme="1"/>
        <rFont val="Aptos Narrow (Body)"/>
      </rPr>
      <t xml:space="preserve"> (6 participants)</t>
    </r>
  </si>
  <si>
    <t>Lodging, Food</t>
  </si>
  <si>
    <t>Transportation</t>
  </si>
  <si>
    <t>ACNA West Exam Chap Coordinator</t>
  </si>
  <si>
    <t>Misconduct Office Coordinator</t>
  </si>
  <si>
    <t>Misconduct Office</t>
  </si>
  <si>
    <t>Cascadia</t>
  </si>
  <si>
    <t>Fort Worth</t>
  </si>
  <si>
    <t>San Joaquin</t>
  </si>
  <si>
    <t>Southwest</t>
  </si>
  <si>
    <t>Upper Midwest</t>
  </si>
  <si>
    <t>Western Gulf Coast</t>
  </si>
  <si>
    <t>Western Anglicans</t>
  </si>
  <si>
    <t>C4SO*</t>
  </si>
  <si>
    <t>Total Bishop's Collegiality Expense</t>
  </si>
  <si>
    <t>Total Misconduct Office Expense</t>
  </si>
  <si>
    <t>1. Board of Examining Chaplains</t>
  </si>
  <si>
    <t>2. Misconduct Office</t>
  </si>
  <si>
    <t>3. Church Planting</t>
  </si>
  <si>
    <t>4. Lay Equipping</t>
  </si>
  <si>
    <t>5. Bishop's Collegiality</t>
  </si>
  <si>
    <t>6. Theological Formation</t>
  </si>
  <si>
    <t>7. Replication</t>
  </si>
  <si>
    <t>ACNA West Facilitator (3 Months)</t>
  </si>
  <si>
    <t>0*</t>
  </si>
  <si>
    <t>Yellowstone (*pd thru WA)</t>
  </si>
  <si>
    <t>Administrative Expense</t>
  </si>
  <si>
    <t>Travel (3 events annually $10,000)</t>
  </si>
  <si>
    <t>Administrative</t>
  </si>
  <si>
    <t>Email ($5/email per month at 7)</t>
  </si>
  <si>
    <t>1. This is a draft budget that will be reviewed by intitiative leaders, management team and Bishops.</t>
  </si>
  <si>
    <t>5. Establish San Joaquin as our financial office.</t>
  </si>
  <si>
    <t>4. Yellowstone may opt out of Church Planting, which would change the Diocesan Annual amount to $2,715.</t>
  </si>
  <si>
    <t>3. New items in red.</t>
  </si>
  <si>
    <t>ACNA West Travel</t>
  </si>
  <si>
    <t>Continuing Education</t>
  </si>
  <si>
    <t>Training of Resourcers (The Bench)</t>
  </si>
  <si>
    <t>Annual Chaplains Meeting</t>
  </si>
  <si>
    <t>2. Reset Budget Cycle - January to December.</t>
  </si>
  <si>
    <t>6. All individuals receiving a stipend are deemed contractors.</t>
  </si>
  <si>
    <t>7. All stipends shall be paid monthly.</t>
  </si>
  <si>
    <t>2025 Budget - Draft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</si>
</sst>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i/>
      <u/>
      <sz val="12"/>
      <color theme="1"/>
      <name val="Aptos Narrow"/>
      <scheme val="minor"/>
    </font>
    <font>
      <i/>
      <sz val="12"/>
      <color theme="1"/>
      <name val="Aptos Narrow (Body)"/>
    </font>
    <font>
      <i/>
      <sz val="12"/>
      <color rgb="FFFF0000"/>
      <name val="Aptos Narrow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  <font>
      <i/>
      <u/>
      <sz val="12"/>
      <color theme="1"/>
      <name val="Aptos Narrow (Body)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164" fontId="5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0" fontId="6" fillId="0" borderId="0" xfId="0" applyFont="1"/>
    <xf numFmtId="0" fontId="3" fillId="2" borderId="0" xfId="0" applyFont="1" applyFill="1"/>
    <xf numFmtId="3" fontId="0" fillId="2" borderId="0" xfId="0" applyNumberFormat="1" applyFill="1"/>
    <xf numFmtId="0" fontId="0" fillId="2" borderId="0" xfId="0" applyFill="1"/>
    <xf numFmtId="3" fontId="0" fillId="2" borderId="0" xfId="1" applyNumberFormat="1" applyFont="1" applyFill="1"/>
    <xf numFmtId="0" fontId="6" fillId="2" borderId="0" xfId="0" applyFont="1" applyFill="1"/>
    <xf numFmtId="3" fontId="3" fillId="2" borderId="0" xfId="0" applyNumberFormat="1" applyFont="1" applyFill="1"/>
    <xf numFmtId="0" fontId="4" fillId="2" borderId="0" xfId="0" applyFont="1" applyFill="1"/>
    <xf numFmtId="0" fontId="7" fillId="2" borderId="0" xfId="0" applyFont="1" applyFill="1"/>
    <xf numFmtId="0" fontId="2" fillId="0" borderId="0" xfId="0" applyFont="1"/>
    <xf numFmtId="3" fontId="2" fillId="0" borderId="0" xfId="0" applyNumberFormat="1" applyFont="1"/>
    <xf numFmtId="164" fontId="9" fillId="0" borderId="0" xfId="0" applyNumberFormat="1" applyFont="1"/>
    <xf numFmtId="164" fontId="3" fillId="2" borderId="0" xfId="0" applyNumberFormat="1" applyFont="1" applyFill="1"/>
    <xf numFmtId="0" fontId="10" fillId="2" borderId="0" xfId="0" applyFont="1" applyFill="1"/>
    <xf numFmtId="3" fontId="10" fillId="2" borderId="0" xfId="0" applyNumberFormat="1" applyFont="1" applyFill="1"/>
    <xf numFmtId="3" fontId="11" fillId="2" borderId="0" xfId="0" applyNumberFormat="1" applyFont="1" applyFill="1"/>
    <xf numFmtId="3" fontId="0" fillId="0" borderId="0" xfId="1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4" fillId="2" borderId="0" xfId="0" applyNumberFormat="1" applyFont="1" applyFill="1"/>
    <xf numFmtId="0" fontId="12" fillId="2" borderId="0" xfId="0" applyFont="1" applyFill="1"/>
    <xf numFmtId="3" fontId="2" fillId="2" borderId="0" xfId="1" applyNumberFormat="1" applyFont="1" applyFill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FA20-F855-AF49-8D1A-1DE30E0F1D0D}">
  <dimension ref="A1:I75"/>
  <sheetViews>
    <sheetView tabSelected="1" zoomScale="165" workbookViewId="0"/>
  </sheetViews>
  <sheetFormatPr defaultColWidth="11.19921875" defaultRowHeight="15.6"/>
  <cols>
    <col min="1" max="1" width="39.5" customWidth="1"/>
    <col min="4" max="4" width="13.796875" customWidth="1"/>
  </cols>
  <sheetData>
    <row r="1" spans="1:9">
      <c r="A1" s="3" t="s">
        <v>6</v>
      </c>
      <c r="B1" s="3"/>
      <c r="C1" s="2"/>
      <c r="D1" s="2"/>
      <c r="E1" s="2"/>
      <c r="F1" s="2"/>
      <c r="G1" s="2"/>
      <c r="H1" s="2"/>
      <c r="I1" s="2"/>
    </row>
    <row r="2" spans="1:9">
      <c r="A2" s="3" t="s">
        <v>65</v>
      </c>
      <c r="B2" s="3"/>
      <c r="C2" s="2"/>
      <c r="D2" s="2"/>
      <c r="E2" s="2"/>
      <c r="F2" s="2"/>
      <c r="G2" s="2"/>
      <c r="H2" s="2"/>
      <c r="I2" s="2"/>
    </row>
    <row r="5" spans="1:9">
      <c r="A5" s="33" t="s">
        <v>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34" t="s">
        <v>19</v>
      </c>
    </row>
    <row r="6" spans="1:9" ht="31.2">
      <c r="A6" s="33"/>
      <c r="B6" s="28" t="s">
        <v>15</v>
      </c>
      <c r="C6" s="28" t="s">
        <v>29</v>
      </c>
      <c r="D6" s="28" t="s">
        <v>7</v>
      </c>
      <c r="E6" s="28" t="s">
        <v>16</v>
      </c>
      <c r="F6" s="28" t="s">
        <v>17</v>
      </c>
      <c r="G6" s="28" t="s">
        <v>18</v>
      </c>
      <c r="H6" s="28" t="s">
        <v>8</v>
      </c>
      <c r="I6" s="34"/>
    </row>
    <row r="7" spans="1:9">
      <c r="A7" t="s">
        <v>30</v>
      </c>
      <c r="B7" s="5">
        <v>1000</v>
      </c>
      <c r="C7" s="5">
        <v>3000</v>
      </c>
      <c r="D7" s="20">
        <v>2375</v>
      </c>
      <c r="F7" s="20">
        <v>1222</v>
      </c>
      <c r="I7" s="5">
        <f>SUM(B7:H7)</f>
        <v>7597</v>
      </c>
    </row>
    <row r="8" spans="1:9">
      <c r="A8" t="s">
        <v>31</v>
      </c>
      <c r="B8" s="5">
        <v>0</v>
      </c>
      <c r="C8" s="5">
        <v>3000</v>
      </c>
      <c r="D8" s="20">
        <v>2375</v>
      </c>
      <c r="F8" s="20">
        <v>1222</v>
      </c>
      <c r="I8" s="5">
        <f t="shared" ref="I8:I15" si="0">SUM(B8:H8)</f>
        <v>6597</v>
      </c>
    </row>
    <row r="9" spans="1:9">
      <c r="A9" t="s">
        <v>32</v>
      </c>
      <c r="B9" s="5">
        <v>1500</v>
      </c>
      <c r="C9" s="5">
        <v>3000</v>
      </c>
      <c r="D9" s="20">
        <v>2375</v>
      </c>
      <c r="F9" s="20">
        <v>1222</v>
      </c>
      <c r="I9" s="5">
        <f t="shared" si="0"/>
        <v>8097</v>
      </c>
    </row>
    <row r="10" spans="1:9">
      <c r="A10" t="s">
        <v>33</v>
      </c>
      <c r="B10" s="5">
        <v>1000</v>
      </c>
      <c r="C10" s="5">
        <v>3000</v>
      </c>
      <c r="D10" s="20">
        <v>2375</v>
      </c>
      <c r="F10" s="20">
        <v>1222</v>
      </c>
      <c r="I10" s="5">
        <f t="shared" si="0"/>
        <v>7597</v>
      </c>
    </row>
    <row r="11" spans="1:9">
      <c r="A11" t="s">
        <v>34</v>
      </c>
      <c r="B11" s="5">
        <v>2500</v>
      </c>
      <c r="C11" s="5">
        <v>3000</v>
      </c>
      <c r="D11" s="20">
        <v>2375</v>
      </c>
      <c r="F11" s="20">
        <v>1222</v>
      </c>
      <c r="I11" s="5">
        <f t="shared" si="0"/>
        <v>9097</v>
      </c>
    </row>
    <row r="12" spans="1:9">
      <c r="A12" t="s">
        <v>36</v>
      </c>
      <c r="B12" s="6">
        <v>2500</v>
      </c>
      <c r="C12" s="5">
        <v>3000</v>
      </c>
      <c r="D12" s="20">
        <v>2375</v>
      </c>
      <c r="F12" s="20">
        <v>1222</v>
      </c>
      <c r="I12" s="5">
        <f t="shared" si="0"/>
        <v>9097</v>
      </c>
    </row>
    <row r="13" spans="1:9">
      <c r="A13" t="s">
        <v>35</v>
      </c>
      <c r="B13" s="5">
        <v>0</v>
      </c>
      <c r="C13" s="5">
        <v>3000</v>
      </c>
      <c r="D13" s="20">
        <v>2375</v>
      </c>
      <c r="F13" s="20">
        <v>1222</v>
      </c>
      <c r="I13" s="5">
        <f t="shared" si="0"/>
        <v>6597</v>
      </c>
    </row>
    <row r="14" spans="1:9">
      <c r="A14" t="s">
        <v>49</v>
      </c>
      <c r="B14" s="26" t="s">
        <v>48</v>
      </c>
      <c r="C14" s="27" t="s">
        <v>48</v>
      </c>
      <c r="D14" s="20">
        <v>2375</v>
      </c>
      <c r="F14" s="20">
        <v>1222</v>
      </c>
      <c r="I14" s="5">
        <f t="shared" si="0"/>
        <v>3597</v>
      </c>
    </row>
    <row r="15" spans="1:9">
      <c r="A15" t="s">
        <v>37</v>
      </c>
      <c r="B15" s="6">
        <v>2500</v>
      </c>
      <c r="C15" s="5">
        <v>0</v>
      </c>
      <c r="D15" s="19">
        <v>0</v>
      </c>
      <c r="F15" s="20">
        <v>0</v>
      </c>
      <c r="I15" s="5">
        <f t="shared" si="0"/>
        <v>2500</v>
      </c>
    </row>
    <row r="16" spans="1:9">
      <c r="B16" s="7">
        <f>SUM(B7:B15)</f>
        <v>11000</v>
      </c>
      <c r="C16" s="7">
        <f>SUM(C7:C15)</f>
        <v>21000</v>
      </c>
      <c r="D16" s="21">
        <f>SUM(D7:D15)</f>
        <v>19000</v>
      </c>
      <c r="F16" s="21">
        <f>SUM(F7:F15)</f>
        <v>9776</v>
      </c>
      <c r="I16" s="5"/>
    </row>
    <row r="17" spans="1:9">
      <c r="A17" s="10" t="s">
        <v>1</v>
      </c>
      <c r="B17" s="8"/>
      <c r="I17" s="9">
        <f>SUM(B16:H16)</f>
        <v>60776</v>
      </c>
    </row>
    <row r="18" spans="1:9">
      <c r="A18" s="1"/>
      <c r="B18" s="5"/>
      <c r="C18" s="5"/>
    </row>
    <row r="19" spans="1:9">
      <c r="B19" s="5"/>
      <c r="C19" s="5"/>
    </row>
    <row r="20" spans="1:9">
      <c r="A20" s="1" t="s">
        <v>2</v>
      </c>
      <c r="B20" s="5"/>
      <c r="C20" s="5"/>
    </row>
    <row r="21" spans="1:9">
      <c r="B21" s="5"/>
      <c r="C21" s="5"/>
    </row>
    <row r="22" spans="1:9">
      <c r="A22" s="11" t="s">
        <v>40</v>
      </c>
      <c r="B22" s="12"/>
      <c r="C22" s="12"/>
      <c r="D22" s="13"/>
    </row>
    <row r="23" spans="1:9">
      <c r="A23" s="13" t="s">
        <v>27</v>
      </c>
      <c r="B23" s="13"/>
      <c r="C23" s="14">
        <v>8400</v>
      </c>
      <c r="D23" s="13"/>
    </row>
    <row r="24" spans="1:9">
      <c r="A24" s="13" t="s">
        <v>61</v>
      </c>
      <c r="B24" s="13"/>
      <c r="C24" s="14">
        <v>500</v>
      </c>
      <c r="D24" s="13"/>
    </row>
    <row r="25" spans="1:9">
      <c r="A25" s="15" t="s">
        <v>9</v>
      </c>
      <c r="B25" s="12"/>
      <c r="C25" s="12"/>
      <c r="D25" s="16">
        <f>SUM(C23:C24)</f>
        <v>8900</v>
      </c>
    </row>
    <row r="26" spans="1:9">
      <c r="B26" s="5"/>
      <c r="C26" s="5"/>
    </row>
    <row r="27" spans="1:9">
      <c r="A27" s="11" t="s">
        <v>41</v>
      </c>
      <c r="B27" s="12"/>
      <c r="C27" s="12"/>
      <c r="D27" s="13"/>
    </row>
    <row r="28" spans="1:9">
      <c r="A28" s="13" t="s">
        <v>28</v>
      </c>
      <c r="B28" s="12"/>
      <c r="C28" s="12">
        <v>16000</v>
      </c>
      <c r="D28" s="13"/>
    </row>
    <row r="29" spans="1:9">
      <c r="A29" s="17" t="s">
        <v>58</v>
      </c>
      <c r="B29" s="12"/>
      <c r="C29" s="12">
        <v>1500</v>
      </c>
      <c r="D29" s="13"/>
    </row>
    <row r="30" spans="1:9">
      <c r="A30" s="13" t="s">
        <v>59</v>
      </c>
      <c r="B30" s="12"/>
      <c r="C30" s="12">
        <v>1500</v>
      </c>
      <c r="D30" s="13"/>
    </row>
    <row r="31" spans="1:9">
      <c r="A31" s="17" t="s">
        <v>60</v>
      </c>
      <c r="B31" s="12"/>
      <c r="C31" s="12">
        <v>2000</v>
      </c>
      <c r="D31" s="13"/>
    </row>
    <row r="32" spans="1:9">
      <c r="A32" s="15" t="s">
        <v>39</v>
      </c>
      <c r="B32" s="12"/>
      <c r="C32" s="12"/>
      <c r="D32" s="16">
        <f>SUM(C28:C31)</f>
        <v>21000</v>
      </c>
    </row>
    <row r="33" spans="1:4">
      <c r="B33" s="5"/>
      <c r="C33" s="5"/>
    </row>
    <row r="34" spans="1:4">
      <c r="A34" s="11" t="s">
        <v>42</v>
      </c>
      <c r="B34" s="12"/>
      <c r="C34" s="12"/>
      <c r="D34" s="13"/>
    </row>
    <row r="35" spans="1:4">
      <c r="A35" s="18" t="s">
        <v>20</v>
      </c>
      <c r="B35" s="12"/>
      <c r="C35" s="13"/>
      <c r="D35" s="13"/>
    </row>
    <row r="36" spans="1:4">
      <c r="A36" s="17" t="s">
        <v>21</v>
      </c>
      <c r="B36" s="12"/>
      <c r="C36" s="23">
        <v>5000</v>
      </c>
      <c r="D36" s="23"/>
    </row>
    <row r="37" spans="1:4">
      <c r="A37" s="17" t="s">
        <v>22</v>
      </c>
      <c r="B37" s="12"/>
      <c r="C37" s="23">
        <v>4000</v>
      </c>
      <c r="D37" s="23"/>
    </row>
    <row r="38" spans="1:4">
      <c r="A38" s="17" t="s">
        <v>23</v>
      </c>
      <c r="B38" s="12"/>
      <c r="C38" s="23">
        <v>1000</v>
      </c>
      <c r="D38" s="23"/>
    </row>
    <row r="39" spans="1:4">
      <c r="A39" s="18" t="s">
        <v>24</v>
      </c>
      <c r="B39" s="12"/>
      <c r="C39" s="23"/>
      <c r="D39" s="23"/>
    </row>
    <row r="40" spans="1:4">
      <c r="A40" s="17" t="s">
        <v>26</v>
      </c>
      <c r="B40" s="12"/>
      <c r="C40" s="23">
        <f>6*1000</f>
        <v>6000</v>
      </c>
      <c r="D40" s="23"/>
    </row>
    <row r="41" spans="1:4">
      <c r="A41" s="17" t="s">
        <v>25</v>
      </c>
      <c r="B41" s="12"/>
      <c r="C41" s="23">
        <v>3000</v>
      </c>
      <c r="D41" s="23"/>
    </row>
    <row r="42" spans="1:4">
      <c r="A42" s="15" t="s">
        <v>10</v>
      </c>
      <c r="B42" s="12"/>
      <c r="C42" s="24"/>
      <c r="D42" s="25">
        <f>SUM(C36:C41)</f>
        <v>19000</v>
      </c>
    </row>
    <row r="43" spans="1:4">
      <c r="B43" s="5"/>
      <c r="C43" s="5"/>
    </row>
    <row r="44" spans="1:4">
      <c r="A44" s="11" t="s">
        <v>43</v>
      </c>
      <c r="B44" s="12"/>
      <c r="C44" s="12"/>
      <c r="D44" s="13"/>
    </row>
    <row r="45" spans="1:4">
      <c r="B45" s="5"/>
      <c r="C45" s="5"/>
    </row>
    <row r="46" spans="1:4">
      <c r="A46" s="11" t="s">
        <v>44</v>
      </c>
      <c r="B46" s="12"/>
      <c r="C46" s="12"/>
      <c r="D46" s="13"/>
    </row>
    <row r="47" spans="1:4">
      <c r="A47" s="13" t="s">
        <v>47</v>
      </c>
      <c r="B47" s="13"/>
      <c r="C47" s="24">
        <v>3000</v>
      </c>
      <c r="D47" s="24"/>
    </row>
    <row r="48" spans="1:4">
      <c r="A48" s="13" t="s">
        <v>51</v>
      </c>
      <c r="B48" s="13"/>
      <c r="C48" s="24">
        <v>6000</v>
      </c>
      <c r="D48" s="24"/>
    </row>
    <row r="49" spans="1:4">
      <c r="A49" s="30" t="s">
        <v>52</v>
      </c>
      <c r="B49" s="12"/>
      <c r="C49" s="12"/>
      <c r="D49" s="13"/>
    </row>
    <row r="50" spans="1:4">
      <c r="A50" s="13" t="s">
        <v>3</v>
      </c>
      <c r="B50" s="13"/>
      <c r="C50" s="14">
        <v>300</v>
      </c>
      <c r="D50" s="13"/>
    </row>
    <row r="51" spans="1:4">
      <c r="A51" s="13" t="s">
        <v>4</v>
      </c>
      <c r="B51" s="13"/>
      <c r="C51" s="14">
        <v>175</v>
      </c>
      <c r="D51" s="13"/>
    </row>
    <row r="52" spans="1:4">
      <c r="A52" s="13" t="s">
        <v>5</v>
      </c>
      <c r="B52" s="13"/>
      <c r="C52" s="14">
        <v>300</v>
      </c>
      <c r="D52" s="13"/>
    </row>
    <row r="53" spans="1:4">
      <c r="A53" s="13" t="s">
        <v>53</v>
      </c>
      <c r="B53" s="13"/>
      <c r="C53" s="31">
        <v>420</v>
      </c>
      <c r="D53" s="13"/>
    </row>
    <row r="54" spans="1:4">
      <c r="A54" s="13" t="s">
        <v>13</v>
      </c>
      <c r="B54" s="13"/>
      <c r="C54" s="31">
        <v>432</v>
      </c>
      <c r="D54" s="13"/>
    </row>
    <row r="55" spans="1:4">
      <c r="A55" s="18" t="s">
        <v>50</v>
      </c>
      <c r="B55" s="13"/>
      <c r="C55" s="29">
        <f>SUM(C50:C54)</f>
        <v>1627</v>
      </c>
      <c r="D55" s="24"/>
    </row>
    <row r="56" spans="1:4">
      <c r="A56" s="15" t="s">
        <v>38</v>
      </c>
      <c r="B56" s="13"/>
      <c r="C56" s="24"/>
      <c r="D56" s="25">
        <f>SUM(C47:C55)</f>
        <v>12254</v>
      </c>
    </row>
    <row r="57" spans="1:4">
      <c r="B57" s="5"/>
      <c r="C57" s="5"/>
    </row>
    <row r="58" spans="1:4">
      <c r="A58" s="11" t="s">
        <v>45</v>
      </c>
      <c r="B58" s="12"/>
      <c r="C58" s="12"/>
      <c r="D58" s="13"/>
    </row>
    <row r="59" spans="1:4">
      <c r="B59" s="5"/>
      <c r="C59" s="5"/>
    </row>
    <row r="60" spans="1:4">
      <c r="A60" s="11" t="s">
        <v>46</v>
      </c>
      <c r="B60" s="12"/>
      <c r="C60" s="12"/>
      <c r="D60" s="22"/>
    </row>
    <row r="62" spans="1:4">
      <c r="A62" s="1" t="s">
        <v>11</v>
      </c>
      <c r="D62" s="9">
        <f>SUM(D25+D32+D42+D44+D56+D58+D60)</f>
        <v>61154</v>
      </c>
    </row>
    <row r="63" spans="1:4">
      <c r="A63" s="1" t="s">
        <v>1</v>
      </c>
      <c r="D63" s="9">
        <f>I17</f>
        <v>60776</v>
      </c>
    </row>
    <row r="64" spans="1:4">
      <c r="A64" s="1" t="s">
        <v>12</v>
      </c>
      <c r="D64" s="9">
        <f>I17-D62</f>
        <v>-378</v>
      </c>
    </row>
    <row r="68" spans="1:1">
      <c r="A68" s="1" t="s">
        <v>14</v>
      </c>
    </row>
    <row r="69" spans="1:1">
      <c r="A69" s="32" t="s">
        <v>54</v>
      </c>
    </row>
    <row r="70" spans="1:1">
      <c r="A70" t="s">
        <v>62</v>
      </c>
    </row>
    <row r="71" spans="1:1">
      <c r="A71" t="s">
        <v>57</v>
      </c>
    </row>
    <row r="72" spans="1:1">
      <c r="A72" t="s">
        <v>56</v>
      </c>
    </row>
    <row r="73" spans="1:1">
      <c r="A73" t="s">
        <v>55</v>
      </c>
    </row>
    <row r="74" spans="1:1">
      <c r="A74" t="s">
        <v>63</v>
      </c>
    </row>
    <row r="75" spans="1:1">
      <c r="A75" t="s">
        <v>64</v>
      </c>
    </row>
  </sheetData>
  <mergeCells count="2">
    <mergeCell ref="A5:A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Vazquez</dc:creator>
  <cp:lastModifiedBy>Erin Christensen Giles</cp:lastModifiedBy>
  <dcterms:created xsi:type="dcterms:W3CDTF">2024-11-15T19:49:56Z</dcterms:created>
  <dcterms:modified xsi:type="dcterms:W3CDTF">2024-12-19T18:51:07Z</dcterms:modified>
</cp:coreProperties>
</file>